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<sst xmlns="http://schemas.openxmlformats.org/spreadsheetml/2006/main" count="269" uniqueCount="201">
  <si>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</si>
  <si>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</si>
  <si>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</si>
  <si>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</si>
  <si>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</si>
  <si>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</si>
  <si>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</si>
  <si>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</si>
  <si>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</si>
  <si>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</si>
  <si>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</si>
  <si>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</si>
  <si>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</si>
  <si>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</si>
  <si>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</si>
  <si>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</si>
  <si>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</si>
  <si>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</si>
  <si>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</si>
  <si>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</si>
  <si>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</si>
  <si>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</si>
  <si>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</si>
  <si>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</si>
  <si>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</si>
  <si>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</si>
  <si>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</si>
  <si>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</si>
  <si>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</si>
  <si>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</si>
  <si>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</si>
  <si>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</si>
  <si>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</si>
  <si>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</si>
  <si>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</si>
  <si>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</si>
  <si>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</si>
  <si>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</si>
  <si>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</si>
  <si>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</si>
  <si>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</si>
  <si>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</si>
  <si>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</si>
  <si>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</si>
  <si>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</si>
  <si>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</si>
  <si>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</si>
  <si>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</si>
  <si>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</si>
  <si>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</si>
  <si>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</si>
  <si>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</si>
  <si>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</si>
  <si>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</si>
  <si>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</si>
  <si>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</si>
  <si>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</si>
  <si>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</si>
  <si>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</si>
  <si>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</si>
  <si>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</si>
  <si>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</si>
  <si>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</si>
  <si>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</si>
  <si>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</si>
  <si>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</si>
  <si>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</si>
  <si>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</si>
  <si>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</si>
  <si>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</si>
  <si>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</si>
  <si>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</si>
  <si>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</si>
  <si>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</si>
  <si>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</si>
  <si>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</si>
  <si>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</si>
  <si>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</si>
  <si>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</si>
  <si>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</si>
  <si>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</si>
  <si>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</si>
  <si>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</si>
  <si>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</si>
  <si>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</si>
  <si>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</si>
  <si>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</si>
  <si>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</si>
  <si>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</si>
  <si>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</si>
  <si>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</si>
  <si>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</si>
  <si>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</si>
  <si>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</si>
  <si>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</si>
  <si>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</si>
  <si>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</si>
  <si>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</si>
  <si>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</si>
  <si>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</si>
  <si>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</si>
  <si>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</si>
  <si>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</si>
  <si>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</si>
  <si>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</si>
  <si>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</si>
  <si>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</si>
  <si>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</si>
  <si>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</si>
  <si>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</si>
  <si>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</si>
  <si>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</si>
  <si>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</si>
  <si>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</si>
  <si>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</si>
  <si>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</si>
  <si>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</si>
  <si>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</si>
  <si>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</si>
  <si>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</si>
  <si>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</si>
  <si>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</si>
  <si>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</si>
  <si>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</si>
  <si>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</si>
  <si>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</si>
  <si>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</si>
  <si>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</si>
  <si>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</si>
  <si>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</si>
  <si>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</si>
  <si>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</si>
  <si>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</si>
  <si>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</si>
  <si>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</si>
  <si>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</si>
  <si>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</si>
  <si>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</si>
  <si>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</si>
  <si>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</si>
  <si>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</si>
  <si>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</si>
  <si>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</si>
  <si>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</si>
  <si>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</si>
  <si>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</si>
  <si>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</si>
  <si>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</si>
  <si>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</si>
  <si>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</si>
  <si>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</si>
  <si>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</si>
  <si>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</si>
  <si>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</si>
  <si>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</si>
  <si>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</si>
  <si>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</si>
  <si>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</si>
  <si>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</si>
  <si>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</si>
  <si>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</si>
  <si>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</si>
  <si>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</si>
  <si>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</si>
  <si>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</si>
  <si>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</si>
  <si>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</si>
  <si>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</si>
  <si>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</si>
  <si>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</si>
  <si>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</si>
  <si>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</si>
  <si>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</si>
  <si>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</si>
  <si>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</si>
  <si>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</si>
  <si>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</si>
  <si>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</si>
  <si>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</si>
  <si>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</si>
  <si>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</si>
  <si>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</si>
  <si>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</si>
  <si>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</si>
  <si>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</si>
  <si>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</si>
  <si>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</si>
  <si>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</si>
  <si>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</si>
  <si>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</si>
  <si>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</si>
  <si>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Лугинський районний суд Житомирської області</t>
  </si>
  <si>
    <t>11301.смт. Лугини.вул. Михайла Грушевського 2 а</t>
  </si>
  <si>
    <t>Доручення судів України / іноземних судів</t>
  </si>
  <si>
    <t xml:space="preserve">Розглянуто справ судом присяжних </t>
  </si>
  <si>
    <t>Б.П. Нечуй</t>
  </si>
  <si>
    <t>М.В. Гордійчук</t>
  </si>
  <si>
    <t>(04161)9-14-72</t>
  </si>
  <si>
    <t>(04161)9-15-47</t>
  </si>
  <si>
    <t>inbox@lg.zt.court.gov.ua</t>
  </si>
  <si>
    <t>3 жовтня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</si>
</sst>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&amp;LACB091F7&amp;C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79</v>
      </c>
      <c r="F6" s="90">
        <v>59</v>
      </c>
      <c r="G6" s="90">
        <v>3</v>
      </c>
      <c r="H6" s="90">
        <v>51</v>
      </c>
      <c r="I6" s="90" t="s">
        <v>180</v>
      </c>
      <c r="J6" s="90">
        <v>28</v>
      </c>
      <c r="K6" s="91">
        <v>8</v>
      </c>
      <c r="L6" s="101">
        <f>E6-F6</f>
        <v>20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188</v>
      </c>
      <c r="F7" s="90">
        <v>183</v>
      </c>
      <c r="G7" s="90"/>
      <c r="H7" s="90">
        <v>187</v>
      </c>
      <c r="I7" s="90">
        <v>168</v>
      </c>
      <c r="J7" s="90">
        <v>1</v>
      </c>
      <c r="K7" s="91"/>
      <c r="L7" s="101">
        <f>E7-F7</f>
        <v>5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10</v>
      </c>
      <c r="F9" s="90">
        <v>10</v>
      </c>
      <c r="G9" s="90"/>
      <c r="H9" s="90">
        <v>9</v>
      </c>
      <c r="I9" s="90">
        <v>6</v>
      </c>
      <c r="J9" s="90">
        <v>1</v>
      </c>
      <c r="K9" s="91"/>
      <c r="L9" s="101">
        <f>E9-F9</f>
        <v>0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2</v>
      </c>
      <c r="F12" s="90"/>
      <c r="G12" s="90"/>
      <c r="H12" s="90">
        <v>1</v>
      </c>
      <c r="I12" s="90">
        <v>1</v>
      </c>
      <c r="J12" s="90">
        <v>1</v>
      </c>
      <c r="K12" s="91">
        <v>1</v>
      </c>
      <c r="L12" s="101">
        <f>E12-F12</f>
        <v>2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279</v>
      </c>
      <c r="F14" s="105">
        <f>SUM(F6:F13)</f>
        <v>252</v>
      </c>
      <c r="G14" s="105">
        <f>SUM(G6:G13)</f>
        <v>3</v>
      </c>
      <c r="H14" s="105">
        <f>SUM(H6:H13)</f>
        <v>248</v>
      </c>
      <c r="I14" s="105">
        <f>SUM(I6:I13)</f>
        <v>175</v>
      </c>
      <c r="J14" s="105">
        <f>SUM(J6:J13)</f>
        <v>31</v>
      </c>
      <c r="K14" s="105">
        <f>SUM(K6:K13)</f>
        <v>9</v>
      </c>
      <c r="L14" s="101">
        <f>E14-F14</f>
        <v>27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19</v>
      </c>
      <c r="F15" s="92">
        <v>19</v>
      </c>
      <c r="G15" s="92"/>
      <c r="H15" s="92">
        <v>16</v>
      </c>
      <c r="I15" s="92">
        <v>9</v>
      </c>
      <c r="J15" s="92">
        <v>3</v>
      </c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28</v>
      </c>
      <c r="F16" s="92">
        <v>9</v>
      </c>
      <c r="G16" s="92"/>
      <c r="H16" s="92">
        <v>27</v>
      </c>
      <c r="I16" s="92">
        <v>9</v>
      </c>
      <c r="J16" s="92">
        <v>1</v>
      </c>
      <c r="K16" s="91"/>
      <c r="L16" s="101">
        <f>E16-F16</f>
        <v>19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402</v>
      </c>
      <c r="F18" s="91">
        <v>362</v>
      </c>
      <c r="G18" s="91"/>
      <c r="H18" s="91">
        <v>382</v>
      </c>
      <c r="I18" s="91">
        <v>355</v>
      </c>
      <c r="J18" s="91">
        <v>20</v>
      </c>
      <c r="K18" s="91"/>
      <c r="L18" s="101">
        <f>E18-F18</f>
        <v>40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441</v>
      </c>
      <c r="F22" s="91">
        <v>382</v>
      </c>
      <c r="G22" s="91"/>
      <c r="H22" s="91">
        <v>416</v>
      </c>
      <c r="I22" s="91">
        <v>364</v>
      </c>
      <c r="J22" s="91">
        <v>25</v>
      </c>
      <c r="K22" s="91"/>
      <c r="L22" s="101">
        <f>E22-F22</f>
        <v>59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14</v>
      </c>
      <c r="F23" s="91">
        <v>13</v>
      </c>
      <c r="G23" s="91">
        <v>1</v>
      </c>
      <c r="H23" s="91">
        <v>14</v>
      </c>
      <c r="I23" s="91">
        <v>10</v>
      </c>
      <c r="J23" s="91"/>
      <c r="K23" s="91"/>
      <c r="L23" s="101">
        <f>E23-F23</f>
        <v>1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177</v>
      </c>
      <c r="F25" s="91">
        <v>173</v>
      </c>
      <c r="G25" s="91">
        <v>1</v>
      </c>
      <c r="H25" s="91">
        <v>170</v>
      </c>
      <c r="I25" s="91">
        <v>142</v>
      </c>
      <c r="J25" s="91">
        <v>7</v>
      </c>
      <c r="K25" s="91"/>
      <c r="L25" s="101">
        <f>E25-F25</f>
        <v>4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185</v>
      </c>
      <c r="F26" s="91">
        <v>143</v>
      </c>
      <c r="G26" s="91"/>
      <c r="H26" s="91">
        <v>147</v>
      </c>
      <c r="I26" s="91">
        <v>117</v>
      </c>
      <c r="J26" s="91">
        <v>38</v>
      </c>
      <c r="K26" s="91">
        <v>2</v>
      </c>
      <c r="L26" s="101">
        <f>E26-F26</f>
        <v>42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14</v>
      </c>
      <c r="F27" s="91">
        <v>14</v>
      </c>
      <c r="G27" s="91"/>
      <c r="H27" s="91">
        <v>14</v>
      </c>
      <c r="I27" s="91">
        <v>11</v>
      </c>
      <c r="J27" s="91"/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13</v>
      </c>
      <c r="F28" s="91">
        <v>11</v>
      </c>
      <c r="G28" s="91"/>
      <c r="H28" s="91">
        <v>10</v>
      </c>
      <c r="I28" s="91">
        <v>10</v>
      </c>
      <c r="J28" s="91">
        <v>3</v>
      </c>
      <c r="K28" s="91"/>
      <c r="L28" s="101">
        <f>E28-F28</f>
        <v>2</v>
      </c>
    </row>
    <row r="29" spans="1:12" ht="15.75" customHeight="1">
      <c r="A29" s="156"/>
      <c r="B29" s="153" t="s">
        <v>34</v>
      </c>
      <c r="C29" s="154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</v>
      </c>
      <c r="F32" s="91">
        <v>1</v>
      </c>
      <c r="G32" s="91"/>
      <c r="H32" s="91">
        <v>1</v>
      </c>
      <c r="I32" s="91"/>
      <c r="J32" s="91">
        <v>1</v>
      </c>
      <c r="K32" s="91"/>
      <c r="L32" s="101">
        <f>E32-F32</f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9</v>
      </c>
      <c r="F33" s="91">
        <v>7</v>
      </c>
      <c r="G33" s="91"/>
      <c r="H33" s="91">
        <v>7</v>
      </c>
      <c r="I33" s="91">
        <v>6</v>
      </c>
      <c r="J33" s="91">
        <v>2</v>
      </c>
      <c r="K33" s="91"/>
      <c r="L33" s="101">
        <f>E33-F33</f>
        <v>2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261</v>
      </c>
      <c r="F37" s="91">
        <v>211</v>
      </c>
      <c r="G37" s="91">
        <v>2</v>
      </c>
      <c r="H37" s="91">
        <v>210</v>
      </c>
      <c r="I37" s="91">
        <v>143</v>
      </c>
      <c r="J37" s="91">
        <v>51</v>
      </c>
      <c r="K37" s="91">
        <v>2</v>
      </c>
      <c r="L37" s="101">
        <f>E37-F37</f>
        <v>50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243</v>
      </c>
      <c r="F38" s="91">
        <v>237</v>
      </c>
      <c r="G38" s="91"/>
      <c r="H38" s="91">
        <v>228</v>
      </c>
      <c r="I38" s="91" t="s">
        <v>180</v>
      </c>
      <c r="J38" s="91">
        <v>15</v>
      </c>
      <c r="K38" s="91"/>
      <c r="L38" s="101">
        <f>E38-F38</f>
        <v>6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5</v>
      </c>
      <c r="F39" s="91">
        <v>5</v>
      </c>
      <c r="G39" s="91"/>
      <c r="H39" s="91">
        <v>5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6</v>
      </c>
      <c r="F40" s="91">
        <v>3</v>
      </c>
      <c r="G40" s="91"/>
      <c r="H40" s="91">
        <v>6</v>
      </c>
      <c r="I40" s="91">
        <v>3</v>
      </c>
      <c r="J40" s="91"/>
      <c r="K40" s="91"/>
      <c r="L40" s="101">
        <f>E40-F40</f>
        <v>3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249</v>
      </c>
      <c r="F41" s="91">
        <f aca="true" t="shared" si="0" ref="F41:K41">F38+F40</f>
        <v>240</v>
      </c>
      <c r="G41" s="91">
        <f t="shared" si="0"/>
        <v>0</v>
      </c>
      <c r="H41" s="91">
        <f t="shared" si="0"/>
        <v>234</v>
      </c>
      <c r="I41" s="91">
        <f>I40</f>
        <v>3</v>
      </c>
      <c r="J41" s="91">
        <f t="shared" si="0"/>
        <v>15</v>
      </c>
      <c r="K41" s="91">
        <f t="shared" si="0"/>
        <v>0</v>
      </c>
      <c r="L41" s="101">
        <f>E41-F41</f>
        <v>9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1230</v>
      </c>
      <c r="F42" s="91">
        <f aca="true" t="shared" si="1" ref="F42:K42">F14+F22+F37+F41</f>
        <v>1085</v>
      </c>
      <c r="G42" s="91">
        <f t="shared" si="1"/>
        <v>5</v>
      </c>
      <c r="H42" s="91">
        <f t="shared" si="1"/>
        <v>1108</v>
      </c>
      <c r="I42" s="91">
        <f t="shared" si="1"/>
        <v>685</v>
      </c>
      <c r="J42" s="91">
        <f t="shared" si="1"/>
        <v>122</v>
      </c>
      <c r="K42" s="91">
        <f t="shared" si="1"/>
        <v>11</v>
      </c>
      <c r="L42" s="101">
        <f>E42-F42</f>
        <v>145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&amp;LACB091F7&amp;CФорма № 1-мзс, Підрозділ: Лугинський районний суд Житомирської області,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/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/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29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3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/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5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7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2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2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27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1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38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11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135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12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9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26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10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1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14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4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4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1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2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&amp;LACB091F7&amp;CФорма № 1-мзс, Підрозділ: Лугинський районний суд Житомирської області,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52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41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7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7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4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13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127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4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2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4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17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423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18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6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20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32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183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78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3207929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1570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>
        <v>1</v>
      </c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70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1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187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1310736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23323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5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230</v>
      </c>
      <c r="F58" s="96">
        <v>16</v>
      </c>
      <c r="G58" s="96">
        <v>2</v>
      </c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414</v>
      </c>
      <c r="F59" s="96">
        <v>2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167</v>
      </c>
      <c r="F60" s="96">
        <v>38</v>
      </c>
      <c r="G60" s="96">
        <v>4</v>
      </c>
      <c r="H60" s="96">
        <v>1</v>
      </c>
      <c r="I60" s="96"/>
    </row>
    <row r="61" spans="1:9" ht="13.5" customHeight="1">
      <c r="A61" s="193" t="s">
        <v>115</v>
      </c>
      <c r="B61" s="193"/>
      <c r="C61" s="193"/>
      <c r="D61" s="193"/>
      <c r="E61" s="96">
        <v>234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&amp;LACB091F7&amp;CФорма № 1-мзс, Підрозділ: Лугинський районний суд Житомирської області,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0.09016393442622951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0.2903225806451613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0.0392156862745098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1.0211981566820276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277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307.5</v>
      </c>
    </row>
    <row r="11" spans="1:4" ht="16.5" customHeight="1">
      <c r="A11" s="216" t="s">
        <v>65</v>
      </c>
      <c r="B11" s="218"/>
      <c r="C11" s="14">
        <v>9</v>
      </c>
      <c r="D11" s="94">
        <v>30</v>
      </c>
    </row>
    <row r="12" spans="1:4" ht="16.5" customHeight="1">
      <c r="A12" s="303" t="s">
        <v>110</v>
      </c>
      <c r="B12" s="303"/>
      <c r="C12" s="14">
        <v>10</v>
      </c>
      <c r="D12" s="94">
        <v>24</v>
      </c>
    </row>
    <row r="13" spans="1:4" ht="16.5" customHeight="1">
      <c r="A13" s="303" t="s">
        <v>31</v>
      </c>
      <c r="B13" s="303"/>
      <c r="C13" s="14">
        <v>11</v>
      </c>
      <c r="D13" s="94">
        <v>23</v>
      </c>
    </row>
    <row r="14" spans="1:4" ht="16.5" customHeight="1">
      <c r="A14" s="303" t="s">
        <v>111</v>
      </c>
      <c r="B14" s="303"/>
      <c r="C14" s="14">
        <v>12</v>
      </c>
      <c r="D14" s="94">
        <v>73</v>
      </c>
    </row>
    <row r="15" spans="1:4" ht="16.5" customHeight="1">
      <c r="A15" s="303" t="s">
        <v>115</v>
      </c>
      <c r="B15" s="303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&amp;LACB091F7&amp;CФорма № 1-мзс, Підрозділ: Лугинський районний суд Житомирської області,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Власюк</cp:lastModifiedBy>
  <cp:lastPrinted>2018-03-16T13:51:01Z</cp:lastPrinted>
  <dcterms:created xsi:type="dcterms:W3CDTF">2004-04-20T14:33:35Z</dcterms:created>
  <dcterms:modified xsi:type="dcterms:W3CDTF">2018-10-19T11:54:52Z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1-мзс_00281_3.2018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ACB091F7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