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<sst xmlns="http://schemas.openxmlformats.org/spreadsheetml/2006/main" count="280" uniqueCount="212">
  <si>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</si>
  <si>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</si>
  <si>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</si>
  <si>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</si>
  <si>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</si>
  <si>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</si>
  <si>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</si>
  <si>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</si>
  <si>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</si>
  <si>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</si>
  <si>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</si>
  <si>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</si>
  <si>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</si>
  <si>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</si>
  <si>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</si>
  <si>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</si>
  <si>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</si>
  <si>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</si>
  <si>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</si>
  <si>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</si>
  <si>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</si>
  <si>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</si>
  <si>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</si>
  <si>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</si>
  <si>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</si>
  <si>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</si>
  <si>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</si>
  <si>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</si>
  <si>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</si>
  <si>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</si>
  <si>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</si>
  <si>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</si>
  <si>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</si>
  <si>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</si>
  <si>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</si>
  <si>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</si>
  <si>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</si>
  <si>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</si>
  <si>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</si>
  <si>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</si>
  <si>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</si>
  <si>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</si>
  <si>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</si>
  <si>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</si>
  <si>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</si>
  <si>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</si>
  <si>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</si>
  <si>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</si>
  <si>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</si>
  <si>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</si>
  <si>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</si>
  <si>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</si>
  <si>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</si>
  <si>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</si>
  <si>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</si>
  <si>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</si>
  <si>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</si>
  <si>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</si>
  <si>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</si>
  <si>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</si>
  <si>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</si>
  <si>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</si>
  <si>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</si>
  <si>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</si>
  <si>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</si>
  <si>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</si>
  <si>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</si>
  <si>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</si>
  <si>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</si>
  <si>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</si>
  <si>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</si>
  <si>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</si>
  <si>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</si>
  <si>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</si>
  <si>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</si>
  <si>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</si>
  <si>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</si>
  <si>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</si>
  <si>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</si>
  <si>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</si>
  <si>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</si>
  <si>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</si>
  <si>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</si>
  <si>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</si>
  <si>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</si>
  <si>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</si>
  <si>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</si>
  <si>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</si>
  <si>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</si>
  <si>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</si>
  <si>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</si>
  <si>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</si>
  <si>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</si>
  <si>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</si>
  <si>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</si>
  <si>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</si>
  <si>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</si>
  <si>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</si>
  <si>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</si>
  <si>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</si>
  <si>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</si>
  <si>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</si>
  <si>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</si>
  <si>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</si>
  <si>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</si>
  <si>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</si>
  <si>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</si>
  <si>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</si>
  <si>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</si>
  <si>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</si>
  <si>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</si>
  <si>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</si>
  <si>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</si>
  <si>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</si>
  <si>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</si>
  <si>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</si>
  <si>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</si>
  <si>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</si>
  <si>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</si>
  <si>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</si>
  <si>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</si>
  <si>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</si>
  <si>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</si>
  <si>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</si>
  <si>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</si>
  <si>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</si>
  <si>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</si>
  <si>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</si>
  <si>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</si>
  <si>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</si>
  <si>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</si>
  <si>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</si>
  <si>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</si>
  <si>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</si>
  <si>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</si>
  <si>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</si>
  <si>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</si>
  <si>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</si>
  <si>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</si>
  <si>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</si>
  <si>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</si>
  <si>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</si>
  <si>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</si>
  <si>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</si>
  <si>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</si>
  <si>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</si>
  <si>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</si>
  <si>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</si>
  <si>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</si>
  <si>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</si>
  <si>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</si>
  <si>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</si>
  <si>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</si>
  <si>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</si>
  <si>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</si>
  <si>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</si>
  <si>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</si>
  <si>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</si>
  <si>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</si>
  <si>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</si>
  <si>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</si>
  <si>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</si>
  <si>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</si>
  <si>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</si>
  <si>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</si>
  <si>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</si>
  <si>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</si>
  <si>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</si>
  <si>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</si>
  <si>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</si>
  <si>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</si>
  <si>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</si>
  <si>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</si>
  <si>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</si>
  <si>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</si>
  <si>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</si>
  <si>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</si>
  <si>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</si>
  <si>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</si>
  <si>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</si>
  <si>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</si>
  <si>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</si>
  <si>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</si>
  <si>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</si>
  <si>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</si>
  <si>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</si>
  <si>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</si>
  <si>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</si>
  <si>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</si>
  <si>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</si>
  <si>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</si>
  <si>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</si>
  <si>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</si>
  <si>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</si>
  <si>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</si>
  <si>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</si>
  <si>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</si>
  <si>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</si>
  <si>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</si>
  <si>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</si>
  <si>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</si>
  <si>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</si>
  <si>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</si>
  <si>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</si>
  <si>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</si>
  <si>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</si>
  <si>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Г.Д.Свинченко</t>
  </si>
  <si>
    <t>М.В. Гордійчук</t>
  </si>
  <si>
    <t>(04161)9-14-72</t>
  </si>
  <si>
    <t>(04161)9-15-47</t>
  </si>
  <si>
    <t>inbox@lg.zt.court.gov.ua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</si>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</sst>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58</v>
      </c>
      <c r="F6" s="90">
        <v>29</v>
      </c>
      <c r="G6" s="90"/>
      <c r="H6" s="90">
        <v>14</v>
      </c>
      <c r="I6" s="90" t="s">
        <v>172</v>
      </c>
      <c r="J6" s="90">
        <v>44</v>
      </c>
      <c r="K6" s="91">
        <v>7</v>
      </c>
      <c r="L6" s="101">
        <f aca="true" t="shared" si="0" ref="L6:L11">E6-F6</f>
        <v>29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48</v>
      </c>
      <c r="F7" s="90">
        <v>47</v>
      </c>
      <c r="G7" s="90"/>
      <c r="H7" s="90">
        <v>46</v>
      </c>
      <c r="I7" s="90">
        <v>40</v>
      </c>
      <c r="J7" s="90">
        <v>2</v>
      </c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9</v>
      </c>
      <c r="F9" s="90">
        <v>8</v>
      </c>
      <c r="G9" s="90"/>
      <c r="H9" s="90">
        <v>6</v>
      </c>
      <c r="I9" s="90">
        <v>4</v>
      </c>
      <c r="J9" s="90">
        <v>3</v>
      </c>
      <c r="K9" s="91"/>
      <c r="L9" s="101">
        <f t="shared" si="0"/>
        <v>1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116</v>
      </c>
      <c r="F15" s="104">
        <f t="shared" si="2"/>
        <v>85</v>
      </c>
      <c r="G15" s="104">
        <f t="shared" si="2"/>
        <v>0</v>
      </c>
      <c r="H15" s="104">
        <f t="shared" si="2"/>
        <v>67</v>
      </c>
      <c r="I15" s="104">
        <f t="shared" si="2"/>
        <v>45</v>
      </c>
      <c r="J15" s="104">
        <f t="shared" si="2"/>
        <v>49</v>
      </c>
      <c r="K15" s="104">
        <f t="shared" si="2"/>
        <v>7</v>
      </c>
      <c r="L15" s="101">
        <f t="shared" si="1"/>
        <v>31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7</v>
      </c>
      <c r="F16" s="92">
        <v>7</v>
      </c>
      <c r="G16" s="92"/>
      <c r="H16" s="92">
        <v>5</v>
      </c>
      <c r="I16" s="92">
        <v>3</v>
      </c>
      <c r="J16" s="92">
        <v>2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</v>
      </c>
      <c r="F17" s="92">
        <v>3</v>
      </c>
      <c r="G17" s="92"/>
      <c r="H17" s="92">
        <v>2</v>
      </c>
      <c r="I17" s="92">
        <v>2</v>
      </c>
      <c r="J17" s="92">
        <v>1</v>
      </c>
      <c r="K17" s="91"/>
      <c r="L17" s="101">
        <f t="shared" si="1"/>
        <v>0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82</v>
      </c>
      <c r="F19" s="91">
        <v>70</v>
      </c>
      <c r="G19" s="91"/>
      <c r="H19" s="91">
        <v>64</v>
      </c>
      <c r="I19" s="91">
        <v>62</v>
      </c>
      <c r="J19" s="91">
        <v>18</v>
      </c>
      <c r="K19" s="91"/>
      <c r="L19" s="101">
        <f t="shared" si="1"/>
        <v>12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89</v>
      </c>
      <c r="F24" s="91">
        <v>77</v>
      </c>
      <c r="G24" s="91"/>
      <c r="H24" s="91">
        <v>68</v>
      </c>
      <c r="I24" s="91">
        <v>64</v>
      </c>
      <c r="J24" s="91">
        <v>21</v>
      </c>
      <c r="K24" s="91"/>
      <c r="L24" s="101">
        <f t="shared" si="3"/>
        <v>12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12</v>
      </c>
      <c r="F25" s="91">
        <v>12</v>
      </c>
      <c r="G25" s="91"/>
      <c r="H25" s="91">
        <v>12</v>
      </c>
      <c r="I25" s="91">
        <v>12</v>
      </c>
      <c r="J25" s="91"/>
      <c r="K25" s="91"/>
      <c r="L25" s="101">
        <f t="shared" si="3"/>
        <v>0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52</v>
      </c>
      <c r="F27" s="91">
        <v>49</v>
      </c>
      <c r="G27" s="91"/>
      <c r="H27" s="91">
        <v>46</v>
      </c>
      <c r="I27" s="91">
        <v>44</v>
      </c>
      <c r="J27" s="91">
        <v>6</v>
      </c>
      <c r="K27" s="91"/>
      <c r="L27" s="101">
        <f t="shared" si="3"/>
        <v>3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71</v>
      </c>
      <c r="F28" s="91">
        <v>44</v>
      </c>
      <c r="G28" s="91"/>
      <c r="H28" s="91">
        <v>34</v>
      </c>
      <c r="I28" s="91">
        <v>28</v>
      </c>
      <c r="J28" s="91">
        <v>37</v>
      </c>
      <c r="K28" s="91"/>
      <c r="L28" s="101">
        <f t="shared" si="3"/>
        <v>27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17</v>
      </c>
      <c r="F29" s="91">
        <v>15</v>
      </c>
      <c r="G29" s="91"/>
      <c r="H29" s="91">
        <v>17</v>
      </c>
      <c r="I29" s="91">
        <v>17</v>
      </c>
      <c r="J29" s="91"/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20</v>
      </c>
      <c r="F30" s="91">
        <v>17</v>
      </c>
      <c r="G30" s="91"/>
      <c r="H30" s="91">
        <v>7</v>
      </c>
      <c r="I30" s="91">
        <v>6</v>
      </c>
      <c r="J30" s="91">
        <v>13</v>
      </c>
      <c r="K30" s="91"/>
      <c r="L30" s="101">
        <f t="shared" si="3"/>
        <v>3</v>
      </c>
    </row>
    <row r="31" spans="1:12" ht="15.75" customHeight="1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01">
        <f aca="true" t="shared" si="4" ref="L35:L43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</v>
      </c>
      <c r="F36" s="91">
        <v>2</v>
      </c>
      <c r="G36" s="91"/>
      <c r="H36" s="91">
        <v>1</v>
      </c>
      <c r="I36" s="91">
        <v>1</v>
      </c>
      <c r="J36" s="91">
        <v>1</v>
      </c>
      <c r="K36" s="91"/>
      <c r="L36" s="101">
        <f t="shared" si="4"/>
        <v>0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116</v>
      </c>
      <c r="F40" s="91">
        <v>86</v>
      </c>
      <c r="G40" s="91"/>
      <c r="H40" s="91">
        <v>57</v>
      </c>
      <c r="I40" s="91">
        <v>47</v>
      </c>
      <c r="J40" s="91">
        <v>59</v>
      </c>
      <c r="K40" s="91"/>
      <c r="L40" s="101">
        <f t="shared" si="4"/>
        <v>30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131</v>
      </c>
      <c r="F41" s="91">
        <v>120</v>
      </c>
      <c r="G41" s="91"/>
      <c r="H41" s="91">
        <v>107</v>
      </c>
      <c r="I41" s="91" t="s">
        <v>172</v>
      </c>
      <c r="J41" s="91">
        <v>24</v>
      </c>
      <c r="K41" s="91"/>
      <c r="L41" s="101">
        <f t="shared" si="4"/>
        <v>11</v>
      </c>
    </row>
    <row r="42" spans="1:12" ht="16.5" customHeight="1">
      <c r="A42" s="171"/>
      <c r="B42" s="169" t="s">
        <v>48</v>
      </c>
      <c r="C42" s="170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5</v>
      </c>
      <c r="F43" s="91">
        <v>5</v>
      </c>
      <c r="G43" s="91"/>
      <c r="H43" s="91">
        <v>5</v>
      </c>
      <c r="I43" s="91">
        <v>1</v>
      </c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136</v>
      </c>
      <c r="F45" s="91">
        <f aca="true" t="shared" si="5" ref="F45:K45">F41+F43+F44</f>
        <v>125</v>
      </c>
      <c r="G45" s="91">
        <f t="shared" si="5"/>
        <v>0</v>
      </c>
      <c r="H45" s="91">
        <f t="shared" si="5"/>
        <v>112</v>
      </c>
      <c r="I45" s="91">
        <f>I43+I44</f>
        <v>1</v>
      </c>
      <c r="J45" s="91">
        <f t="shared" si="5"/>
        <v>24</v>
      </c>
      <c r="K45" s="91">
        <f t="shared" si="5"/>
        <v>0</v>
      </c>
      <c r="L45" s="101">
        <f>E45-F45</f>
        <v>11</v>
      </c>
    </row>
    <row r="46" spans="1:12" ht="15">
      <c r="A46" s="175" t="s">
        <v>189</v>
      </c>
      <c r="B46" s="175"/>
      <c r="C46" s="175"/>
      <c r="D46" s="43">
        <v>41</v>
      </c>
      <c r="E46" s="91">
        <f>E15+E24+E40+E45</f>
        <v>457</v>
      </c>
      <c r="F46" s="91">
        <f aca="true" t="shared" si="6" ref="F46:K46">F15+F24+F40+F45</f>
        <v>373</v>
      </c>
      <c r="G46" s="91">
        <f t="shared" si="6"/>
        <v>0</v>
      </c>
      <c r="H46" s="91">
        <f t="shared" si="6"/>
        <v>304</v>
      </c>
      <c r="I46" s="91">
        <f t="shared" si="6"/>
        <v>157</v>
      </c>
      <c r="J46" s="91">
        <f t="shared" si="6"/>
        <v>153</v>
      </c>
      <c r="K46" s="91">
        <f t="shared" si="6"/>
        <v>7</v>
      </c>
      <c r="L46" s="101">
        <f>E46-F46</f>
        <v>84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5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39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9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5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2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9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8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64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1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9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4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4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2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14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12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45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/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88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2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7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85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31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5190892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6467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20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5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65</v>
      </c>
      <c r="F55" s="96">
        <v>2</v>
      </c>
      <c r="G55" s="96"/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68</v>
      </c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48</v>
      </c>
      <c r="F57" s="96">
        <v>7</v>
      </c>
      <c r="G57" s="96">
        <v>1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112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6.25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87</v>
      </c>
      <c r="G62" s="118">
        <v>487600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50</v>
      </c>
      <c r="G63" s="119">
        <v>447876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37</v>
      </c>
      <c r="G64" s="119">
        <v>39724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31</v>
      </c>
      <c r="G65" s="120">
        <v>15480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4.57516339869281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14.285714285714286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81.50134048257372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76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114.25</v>
      </c>
    </row>
    <row r="11" spans="1:4" ht="16.5" customHeight="1">
      <c r="A11" s="204" t="s">
        <v>63</v>
      </c>
      <c r="B11" s="206"/>
      <c r="C11" s="14">
        <v>9</v>
      </c>
      <c r="D11" s="94">
        <v>22</v>
      </c>
    </row>
    <row r="12" spans="1:4" ht="16.5" customHeight="1">
      <c r="A12" s="313" t="s">
        <v>106</v>
      </c>
      <c r="B12" s="313"/>
      <c r="C12" s="14">
        <v>10</v>
      </c>
      <c r="D12" s="94">
        <v>18</v>
      </c>
    </row>
    <row r="13" spans="1:4" ht="16.5" customHeight="1">
      <c r="A13" s="313" t="s">
        <v>31</v>
      </c>
      <c r="B13" s="313"/>
      <c r="C13" s="14">
        <v>11</v>
      </c>
      <c r="D13" s="94">
        <v>11</v>
      </c>
    </row>
    <row r="14" spans="1:4" ht="16.5" customHeight="1">
      <c r="A14" s="313" t="s">
        <v>107</v>
      </c>
      <c r="B14" s="313"/>
      <c r="C14" s="14">
        <v>12</v>
      </c>
      <c r="D14" s="94">
        <v>68</v>
      </c>
    </row>
    <row r="15" spans="1:4" ht="16.5" customHeight="1">
      <c r="A15" s="313" t="s">
        <v>111</v>
      </c>
      <c r="B15" s="313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246" t="s">
        <v>210</v>
      </c>
      <c r="D25" s="246"/>
    </row>
    <row r="26" ht="15.75" customHeight="1"/>
    <row r="27" spans="3:4" ht="12.75" customHeight="1">
      <c r="C27" s="312" t="s">
        <v>211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&amp;L9E97BAE2&amp;CФорма № 1-мзс, Підрозділ: Лугинський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2020-04-10T05:30:06Z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